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25" windowHeight="7845" activeTab="0"/>
  </bookViews>
  <sheets>
    <sheet name="Space Calculator" sheetId="1" r:id="rId1"/>
    <sheet name="Settings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<sst xmlns="http://schemas.openxmlformats.org/spreadsheetml/2006/main" count="106" uniqueCount="101">
  <si>
    <t>Temporary Telework Costs per Employee</t>
  </si>
  <si>
    <t>Item</t>
  </si>
  <si>
    <t>$ One Time or Install</t>
  </si>
  <si>
    <t>$ Monthly</t>
  </si>
  <si>
    <t>$Total Year</t>
  </si>
  <si>
    <t>Connection to Internet</t>
  </si>
  <si>
    <t>Free or exists</t>
  </si>
  <si>
    <t>PKI – Genet encryption</t>
  </si>
  <si>
    <r>
      <t xml:space="preserve">Optional </t>
    </r>
    <r>
      <rPr>
        <sz val="9"/>
        <color indexed="23"/>
        <rFont val="Arial"/>
        <family val="2"/>
      </rPr>
      <t>- Extra res. Phone Line</t>
    </r>
  </si>
  <si>
    <t>$40 (inc.Install year 1) monthly cost for line = $30mth</t>
  </si>
  <si>
    <t>* Computer</t>
  </si>
  <si>
    <t>* Printer/Fax/Scanner</t>
  </si>
  <si>
    <r>
      <t xml:space="preserve">Optional </t>
    </r>
    <r>
      <rPr>
        <sz val="9"/>
        <color indexed="23"/>
        <rFont val="Arial"/>
        <family val="2"/>
      </rPr>
      <t>* Ergonomic Desk</t>
    </r>
  </si>
  <si>
    <t>$170 inc delivery</t>
  </si>
  <si>
    <t>Total per Capita</t>
  </si>
  <si>
    <t>* Equipment Costs Amortized over 36 months</t>
  </si>
  <si>
    <t>10 - 15 meters squared</t>
  </si>
  <si>
    <t>Calgary area</t>
  </si>
  <si>
    <t>Urban, major downtown area</t>
  </si>
  <si>
    <t>4 months</t>
  </si>
  <si>
    <t>Yes, will have to fit-up space at extra cost</t>
  </si>
  <si>
    <t>16 - 20 meters squared</t>
  </si>
  <si>
    <t>Edmonton area</t>
  </si>
  <si>
    <t>Suburban area</t>
  </si>
  <si>
    <t>5 moths</t>
  </si>
  <si>
    <t>No, space is ready to go, no extra changes</t>
  </si>
  <si>
    <t>21 - 25 meters squared</t>
  </si>
  <si>
    <t>Halifax area</t>
  </si>
  <si>
    <t>6 months</t>
  </si>
  <si>
    <t>26 - 30 meters squared</t>
  </si>
  <si>
    <t>Montreal area</t>
  </si>
  <si>
    <t>7 months</t>
  </si>
  <si>
    <t>31 - 35 meters squared</t>
  </si>
  <si>
    <t>Ottawa area</t>
  </si>
  <si>
    <t>8 months</t>
  </si>
  <si>
    <t>36 - 40 meters squared</t>
  </si>
  <si>
    <t>Regina area</t>
  </si>
  <si>
    <t>9 months</t>
  </si>
  <si>
    <t>41 - 45 meters squared</t>
  </si>
  <si>
    <t>Saskatoon area</t>
  </si>
  <si>
    <t>10 months</t>
  </si>
  <si>
    <t>46 - 50 meters squared</t>
  </si>
  <si>
    <t>Toronto area</t>
  </si>
  <si>
    <t>11 months</t>
  </si>
  <si>
    <t>51 - 55 meters squared</t>
  </si>
  <si>
    <t>Vancouver area</t>
  </si>
  <si>
    <t>12 months</t>
  </si>
  <si>
    <t>56 - 60 meters squared</t>
  </si>
  <si>
    <t>Victoria area</t>
  </si>
  <si>
    <t>13 months</t>
  </si>
  <si>
    <t>61 - 65 meters squared</t>
  </si>
  <si>
    <t>14 months</t>
  </si>
  <si>
    <t>66 - 70 meters squared</t>
  </si>
  <si>
    <t>15 months</t>
  </si>
  <si>
    <t>71 - 75 meters squared</t>
  </si>
  <si>
    <t>16 months</t>
  </si>
  <si>
    <t>76 - 80 meters squared</t>
  </si>
  <si>
    <t>17 months</t>
  </si>
  <si>
    <t>81 - 85 meters squared</t>
  </si>
  <si>
    <t>18 months</t>
  </si>
  <si>
    <t>86 - 90 meters squared</t>
  </si>
  <si>
    <t>19 months</t>
  </si>
  <si>
    <t>91 - 95 meters squared</t>
  </si>
  <si>
    <t>20 months</t>
  </si>
  <si>
    <t>96 - 100 meters squared</t>
  </si>
  <si>
    <t>21 months</t>
  </si>
  <si>
    <t>101 - 105 meters squared</t>
  </si>
  <si>
    <t>22 months</t>
  </si>
  <si>
    <t>106 - 110 meters squared</t>
  </si>
  <si>
    <t>23 months</t>
  </si>
  <si>
    <t>111 - 115 meters squared</t>
  </si>
  <si>
    <t>24 months</t>
  </si>
  <si>
    <t>116 - 120 meters squared</t>
  </si>
  <si>
    <t>25 months</t>
  </si>
  <si>
    <t>26 months</t>
  </si>
  <si>
    <t>Other: Specify if over 26 months</t>
  </si>
  <si>
    <t xml:space="preserve">                 Downtown A                  Suburban A</t>
  </si>
  <si>
    <t>Final Downtown</t>
  </si>
  <si>
    <t>Final Suburban</t>
  </si>
  <si>
    <t>Calgary      $105-$138                    $82</t>
  </si>
  <si>
    <t>Edmonton  $50-$59                        $40</t>
  </si>
  <si>
    <t xml:space="preserve">Halifax        $85-$88                        $75 </t>
  </si>
  <si>
    <t>Montreal    $105-$131                   $60</t>
  </si>
  <si>
    <t>Ottawa       $125-$140                    $79</t>
  </si>
  <si>
    <t>Regina        $50-$52                        $36</t>
  </si>
  <si>
    <t>Sask            $60-$66                        $36</t>
  </si>
  <si>
    <t>Toronto      $167-$193                   $98</t>
  </si>
  <si>
    <t>Vancouver  $115-$154                  $92</t>
  </si>
  <si>
    <t>Victoria        $70-79                         $49</t>
  </si>
  <si>
    <t>Enter average number of Meters/Square Feet per employee:</t>
  </si>
  <si>
    <t xml:space="preserve">If you have another rent amount in mind, that suits your project, </t>
  </si>
  <si>
    <t>enter it here.</t>
  </si>
  <si>
    <t>Results</t>
  </si>
  <si>
    <t>Swing space for each employee, including fit up, will cost</t>
  </si>
  <si>
    <t>for the duration of lease</t>
  </si>
  <si>
    <t xml:space="preserve">Telework for each employee will cost  </t>
  </si>
  <si>
    <t xml:space="preserve">The Retained Investment on Telework Equipment will be </t>
  </si>
  <si>
    <t xml:space="preserve">If Telework is used, the saving per employee will be </t>
  </si>
  <si>
    <t xml:space="preserve">If you had 10 staff Telework , it would cost </t>
  </si>
  <si>
    <t xml:space="preserve">As a substitue for swing space costs telework will produce a saving of </t>
  </si>
  <si>
    <t>months.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</si>
</sst>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&quot;$&quot;#,##0.0"/>
    <numFmt numFmtId="177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1"/>
      <color indexed="12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6" fontId="3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8" fontId="0" fillId="0" borderId="0" xfId="0" applyNumberFormat="1" applyAlignment="1">
      <alignment/>
    </xf>
    <xf numFmtId="0" fontId="5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0" borderId="0" xfId="0" applyAlignment="1">
      <alignment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0" fillId="0" borderId="0" xfId="0" applyNumberFormat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175" fontId="9" fillId="4" borderId="1" xfId="0" applyNumberFormat="1" applyFont="1" applyFill="1" applyBorder="1" applyAlignment="1">
      <alignment horizontal="center"/>
    </xf>
    <xf numFmtId="175" fontId="9" fillId="2" borderId="1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177" fontId="9" fillId="4" borderId="1" xfId="0" applyNumberFormat="1" applyFont="1" applyFill="1" applyBorder="1" applyAlignment="1" applyProtection="1">
      <alignment horizontal="center"/>
      <protection/>
    </xf>
    <xf numFmtId="0" fontId="16" fillId="3" borderId="0" xfId="0" applyFont="1" applyFill="1" applyBorder="1" applyAlignment="1">
      <alignment/>
    </xf>
    <xf numFmtId="0" fontId="17" fillId="3" borderId="0" xfId="0" applyFont="1" applyFill="1" applyAlignment="1">
      <alignment wrapText="1"/>
    </xf>
    <xf numFmtId="0" fontId="21" fillId="3" borderId="10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23" fillId="5" borderId="10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1" fillId="5" borderId="12" xfId="0" applyFont="1" applyFill="1" applyBorder="1" applyAlignment="1">
      <alignment/>
    </xf>
    <xf numFmtId="0" fontId="21" fillId="5" borderId="13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3" fontId="22" fillId="2" borderId="1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19050</xdr:rowOff>
    </xdr:from>
    <xdr:to>
      <xdr:col>6</xdr:col>
      <xdr:colOff>47625</xdr:colOff>
      <xdr:row>21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3800475"/>
          <a:ext cx="3724275" cy="352425"/>
        </a:xfrm>
        <a:prstGeom prst="rect">
          <a:avLst/>
        </a:prstGeom>
        <a:solidFill>
          <a:srgbClr val="FFFF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Step 4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How long do you estimate you would need to lease the swing   space? </a:t>
          </a:r>
        </a:p>
      </xdr:txBody>
    </xdr:sp>
    <xdr:clientData/>
  </xdr:twoCellAnchor>
  <xdr:twoCellAnchor>
    <xdr:from>
      <xdr:col>0</xdr:col>
      <xdr:colOff>133350</xdr:colOff>
      <xdr:row>0</xdr:row>
      <xdr:rowOff>57150</xdr:rowOff>
    </xdr:from>
    <xdr:to>
      <xdr:col>12</xdr:col>
      <xdr:colOff>66675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57150"/>
          <a:ext cx="6924675" cy="77152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Calculate the Space Savings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Wondering at what point would Temporary Telework be a viable consideration for your project? Follow these steps.
The Calculator will help you to identify at what point Temporary Telework becomes a cost effective substitute for market leased swing space.</a:t>
          </a:r>
        </a:p>
      </xdr:txBody>
    </xdr:sp>
    <xdr:clientData/>
  </xdr:twoCellAnchor>
  <xdr:twoCellAnchor>
    <xdr:from>
      <xdr:col>0</xdr:col>
      <xdr:colOff>123825</xdr:colOff>
      <xdr:row>5</xdr:row>
      <xdr:rowOff>47625</xdr:rowOff>
    </xdr:from>
    <xdr:to>
      <xdr:col>10</xdr:col>
      <xdr:colOff>447675</xdr:colOff>
      <xdr:row>5</xdr:row>
      <xdr:rowOff>885825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1457325"/>
          <a:ext cx="61531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Step 1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Identify the average TOTAL space allocation per employee.In addition to workspace, this includes lunchrooms, conference areas, meeting facilities, and hallways.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Overall space averages for Office-Knowledge workers run between 18 to 28 square meters, (or 200-300 square feet), Call Centres range from 14 to 18 square meters (or 150 - 200 square feet.) Government average is 12 to 18 square meters (or 125 - 200 square feet.) </a:t>
          </a:r>
        </a:p>
      </xdr:txBody>
    </xdr:sp>
    <xdr:clientData/>
  </xdr:twoCellAnchor>
  <xdr:twoCellAnchor>
    <xdr:from>
      <xdr:col>0</xdr:col>
      <xdr:colOff>85725</xdr:colOff>
      <xdr:row>8</xdr:row>
      <xdr:rowOff>76200</xdr:rowOff>
    </xdr:from>
    <xdr:to>
      <xdr:col>10</xdr:col>
      <xdr:colOff>85725</xdr:colOff>
      <xdr:row>11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2743200"/>
          <a:ext cx="58293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Step 2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What city and or area would you need to find temporary swing space in which to relocate staff? </a:t>
          </a:r>
        </a:p>
      </xdr:txBody>
    </xdr:sp>
    <xdr:clientData/>
  </xdr:twoCellAnchor>
  <xdr:twoCellAnchor>
    <xdr:from>
      <xdr:col>0</xdr:col>
      <xdr:colOff>76200</xdr:colOff>
      <xdr:row>13</xdr:row>
      <xdr:rowOff>95250</xdr:rowOff>
    </xdr:from>
    <xdr:to>
      <xdr:col>6</xdr:col>
      <xdr:colOff>66675</xdr:colOff>
      <xdr:row>16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3257550"/>
          <a:ext cx="37528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Step 3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Identify the kind of market in which you would require swing space for your staff, e.g. URBAN = in the city, or SUBURBAN = outside it?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6</xdr:col>
      <xdr:colOff>0</xdr:colOff>
      <xdr:row>21</xdr:row>
      <xdr:rowOff>485775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4191000"/>
          <a:ext cx="3762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Applying 2003 BOMA standards for "all-in rent" including expenses,                  the average unit space cost based on the criterias you've selected is  </a:t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4</xdr:col>
      <xdr:colOff>504825</xdr:colOff>
      <xdr:row>29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0" y="5686425"/>
          <a:ext cx="3143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Your Total Rent will be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3762375" y="4114800"/>
          <a:ext cx="69532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5</xdr:col>
      <xdr:colOff>438150</xdr:colOff>
      <xdr:row>25</xdr:row>
      <xdr:rowOff>342900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6200" y="4667250"/>
          <a:ext cx="3590925" cy="647700"/>
        </a:xfrm>
        <a:prstGeom prst="rect">
          <a:avLst/>
        </a:prstGeom>
        <a:solidFill>
          <a:srgbClr val="FFFF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Step 5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 addition to the all-in rent, will the space you require need to be fitted-up to code and or your specifications?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Fit-up costs can add an average of $300 per square meter or $30 per square foot, to overall costs, amortized over the life of the lease.</a:t>
          </a:r>
        </a:p>
      </xdr:txBody>
    </xdr:sp>
    <xdr:clientData/>
  </xdr:twoCellAnchor>
  <xdr:twoCellAnchor>
    <xdr:from>
      <xdr:col>6</xdr:col>
      <xdr:colOff>295275</xdr:colOff>
      <xdr:row>24</xdr:row>
      <xdr:rowOff>133350</xdr:rowOff>
    </xdr:from>
    <xdr:to>
      <xdr:col>9</xdr:col>
      <xdr:colOff>190500</xdr:colOff>
      <xdr:row>25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057650" y="4933950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Yes, I will fit-up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495300</xdr:colOff>
      <xdr:row>28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5467350"/>
          <a:ext cx="3133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fit-up costs based on the space you need will be  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3762375" y="5457825"/>
          <a:ext cx="6953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38100</xdr:rowOff>
    </xdr:from>
    <xdr:to>
      <xdr:col>9</xdr:col>
      <xdr:colOff>381000</xdr:colOff>
      <xdr:row>4</xdr:row>
      <xdr:rowOff>9525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133350" y="1095375"/>
          <a:ext cx="5486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Pick the measure you prefer for your output.  Metric (meters squared) or  Imperial measure (square feet)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9"/>
  <sheetViews>
    <sheetView tabSelected="1" workbookViewId="0" topLeftCell="A1">
      <selection activeCell="M6" sqref="M6"/>
    </sheetView>
  </sheetViews>
  <sheetFormatPr defaultColWidth="9.140625" defaultRowHeight="12.75"/>
  <cols>
    <col min="1" max="1" width="12.57421875" style="34" customWidth="1"/>
    <col min="2" max="2" width="12.421875" style="34" customWidth="1"/>
    <col min="3" max="3" width="5.7109375" style="34" customWidth="1"/>
    <col min="4" max="5" width="8.8515625" style="34" customWidth="1"/>
    <col min="6" max="6" width="8.00390625" style="34" customWidth="1"/>
    <col min="7" max="7" width="10.421875" style="34" customWidth="1"/>
    <col min="8" max="8" width="0.85546875" style="34" customWidth="1"/>
    <col min="9" max="9" width="10.8515625" style="34" customWidth="1"/>
    <col min="10" max="10" width="8.8515625" style="34" customWidth="1"/>
    <col min="11" max="13" width="8.7109375" style="34" customWidth="1"/>
    <col min="14" max="14" width="13.28125" style="34" customWidth="1"/>
    <col min="15" max="16384" width="8.7109375" style="21" customWidth="1"/>
  </cols>
  <sheetData>
    <row r="1" spans="1:14" ht="54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3" customHeight="1" hidden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9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24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3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72.7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12.75" customHeight="1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ht="13.5" customHeight="1" thickBot="1">
      <c r="A8" s="48" t="s">
        <v>89</v>
      </c>
      <c r="B8" s="49"/>
      <c r="C8" s="49"/>
      <c r="D8" s="48"/>
      <c r="E8" s="50">
        <v>10</v>
      </c>
      <c r="F8" s="51" t="str">
        <f>IF(Data!A28=1,"sq feet","meters")</f>
        <v>sq feet</v>
      </c>
      <c r="G8" s="23"/>
      <c r="H8" s="23"/>
      <c r="I8" s="23"/>
      <c r="J8" s="23"/>
      <c r="K8" s="23"/>
      <c r="L8" s="23"/>
      <c r="M8" s="23"/>
      <c r="N8" s="24"/>
    </row>
    <row r="9" spans="1:14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ht="3" customHeight="1" hidden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6.75" customHeight="1" hidden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12.7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ht="8.2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17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1.2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1.25" customHeight="1">
      <c r="A17" s="22"/>
      <c r="B17" s="23"/>
      <c r="C17" s="23"/>
      <c r="D17" s="23"/>
      <c r="E17" s="23"/>
      <c r="F17" s="23"/>
      <c r="G17" s="23"/>
      <c r="H17" s="23"/>
      <c r="I17" s="23"/>
      <c r="J17" s="40">
        <v>10.764</v>
      </c>
      <c r="K17" s="23"/>
      <c r="L17" s="23"/>
      <c r="M17" s="23"/>
      <c r="N17" s="24"/>
    </row>
    <row r="18" spans="1:14" ht="5.25" customHeight="1" hidden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0.7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17.25" customHeight="1" thickBot="1">
      <c r="A20" s="22"/>
      <c r="B20" s="23"/>
      <c r="C20" s="23"/>
      <c r="D20" s="23"/>
      <c r="E20" s="23"/>
      <c r="F20" s="23"/>
      <c r="G20" s="25">
        <v>12</v>
      </c>
      <c r="H20" s="23"/>
      <c r="I20" s="53" t="s">
        <v>100</v>
      </c>
      <c r="J20" s="23"/>
      <c r="K20" s="23"/>
      <c r="L20" s="23"/>
      <c r="M20" s="23"/>
      <c r="N20" s="24"/>
    </row>
    <row r="21" spans="1:14" ht="9" customHeight="1" thickBot="1">
      <c r="A21" s="22"/>
      <c r="B21" s="23"/>
      <c r="C21" s="23"/>
      <c r="D21" s="23"/>
      <c r="E21" s="23"/>
      <c r="F21" s="23"/>
      <c r="G21" s="23"/>
      <c r="H21" s="26"/>
      <c r="I21" s="23"/>
      <c r="J21" s="23"/>
      <c r="K21" s="23"/>
      <c r="L21" s="23"/>
      <c r="M21" s="23"/>
      <c r="N21" s="24"/>
    </row>
    <row r="22" spans="1:14" ht="41.25" customHeight="1" thickBot="1">
      <c r="A22" s="22"/>
      <c r="B22" s="23"/>
      <c r="C22" s="23"/>
      <c r="D22" s="23"/>
      <c r="E22" s="23"/>
      <c r="F22" s="23"/>
      <c r="G22" s="27">
        <f>IF(Data!$A$28=1,VLOOKUP(Data!A24,Data!A32:F41,Data!A25+4,FALSE)/J17,VLOOKUP(Data!A24,Data!A32:F41,Data!A25+4,FALSE))</f>
        <v>11.612783351913787</v>
      </c>
      <c r="H22" s="23"/>
      <c r="I22" s="52" t="str">
        <f>IF(Data!$A$28=1,"per Sq. Ft - per month","per Meter - per month")</f>
        <v>per Sq. Ft - per month</v>
      </c>
      <c r="J22" s="52"/>
      <c r="K22" s="23"/>
      <c r="L22" s="23"/>
      <c r="M22" s="23"/>
      <c r="N22" s="24"/>
    </row>
    <row r="23" spans="1:14" ht="6.7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1:14" ht="6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1:14" ht="13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ht="28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9.75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1:14" ht="15.75" customHeight="1" thickBot="1">
      <c r="A28" s="22"/>
      <c r="B28" s="23"/>
      <c r="C28" s="23"/>
      <c r="D28" s="23"/>
      <c r="E28" s="23"/>
      <c r="F28" s="39">
        <f>IF(VALUE(G30)=0,G29,G30)</f>
        <v>13.935340022296545</v>
      </c>
      <c r="G28" s="38">
        <f>IF(Data!$A$28=1,Data!A27/G20/J17,Data!A27/G20)</f>
        <v>2.3225566703827574</v>
      </c>
      <c r="H28" s="23"/>
      <c r="I28" s="52" t="str">
        <f>IF(Data!$A$28=1,"per Sq. Ft - per month","per Meter - per month")</f>
        <v>per Sq. Ft - per month</v>
      </c>
      <c r="J28" s="52"/>
      <c r="K28" s="23"/>
      <c r="L28" s="23"/>
      <c r="M28" s="23"/>
      <c r="N28" s="24"/>
    </row>
    <row r="29" spans="1:14" ht="15.75" customHeight="1" thickBot="1">
      <c r="A29" s="22"/>
      <c r="B29" s="23"/>
      <c r="C29" s="23"/>
      <c r="D29" s="23"/>
      <c r="E29" s="23"/>
      <c r="F29" s="23"/>
      <c r="G29" s="38">
        <f>G28+G22</f>
        <v>13.935340022296545</v>
      </c>
      <c r="H29" s="23"/>
      <c r="I29" s="52" t="str">
        <f>IF(Data!$A$28=1,"per Sq. Ft - per month","per Meter - per month")</f>
        <v>per Sq. Ft - per month</v>
      </c>
      <c r="J29" s="52"/>
      <c r="K29" s="23"/>
      <c r="L29" s="23"/>
      <c r="M29" s="23"/>
      <c r="N29" s="24"/>
    </row>
    <row r="30" spans="1:14" ht="15.75" customHeight="1" thickBot="1">
      <c r="A30" s="41" t="s">
        <v>90</v>
      </c>
      <c r="B30" s="23"/>
      <c r="C30" s="23"/>
      <c r="D30" s="23"/>
      <c r="E30" s="23"/>
      <c r="F30" s="23"/>
      <c r="G30" s="28"/>
      <c r="H30" s="23"/>
      <c r="I30" s="52" t="str">
        <f>IF(Data!$A$28=1,"per Sq. Ft - per month","per Meter - per month")</f>
        <v>per Sq. Ft - per month</v>
      </c>
      <c r="J30" s="52"/>
      <c r="K30" s="23"/>
      <c r="L30" s="23"/>
      <c r="M30" s="23"/>
      <c r="N30" s="24"/>
    </row>
    <row r="31" spans="1:14" ht="11.25" customHeight="1">
      <c r="A31" s="41" t="s">
        <v>91</v>
      </c>
      <c r="B31" s="23"/>
      <c r="C31" s="23"/>
      <c r="D31" s="23"/>
      <c r="E31" s="23"/>
      <c r="F31" s="23"/>
      <c r="G31" s="23"/>
      <c r="H31" s="23"/>
      <c r="I31" s="52"/>
      <c r="J31" s="52"/>
      <c r="K31" s="23"/>
      <c r="L31" s="23"/>
      <c r="M31" s="23"/>
      <c r="N31" s="24"/>
    </row>
    <row r="32" spans="1:14" ht="3.7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8.75" customHeight="1" thickBot="1">
      <c r="A33" s="42" t="s">
        <v>92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6.5" thickBot="1">
      <c r="A34" s="43" t="s">
        <v>93</v>
      </c>
      <c r="B34" s="44"/>
      <c r="C34" s="44"/>
      <c r="D34" s="44"/>
      <c r="E34" s="44"/>
      <c r="G34" s="27">
        <f>G20*(F28)*E8</f>
        <v>1672.2408026755854</v>
      </c>
      <c r="H34" s="47" t="s">
        <v>94</v>
      </c>
      <c r="I34" s="44"/>
      <c r="J34" s="44"/>
      <c r="K34" s="44"/>
      <c r="N34" s="35"/>
    </row>
    <row r="35" spans="1:14" ht="16.5" thickBot="1">
      <c r="A35" s="43" t="s">
        <v>95</v>
      </c>
      <c r="B35" s="44"/>
      <c r="C35" s="44"/>
      <c r="D35" s="44"/>
      <c r="E35" s="44"/>
      <c r="F35" s="44"/>
      <c r="G35" s="27">
        <f>G20*176</f>
        <v>2112</v>
      </c>
      <c r="H35" s="47" t="s">
        <v>94</v>
      </c>
      <c r="I35" s="44"/>
      <c r="J35" s="44"/>
      <c r="K35" s="44"/>
      <c r="N35" s="35"/>
    </row>
    <row r="36" spans="1:14" ht="16.5" thickBot="1">
      <c r="A36" s="43" t="s">
        <v>96</v>
      </c>
      <c r="B36" s="44"/>
      <c r="C36" s="44"/>
      <c r="D36" s="44"/>
      <c r="E36" s="44"/>
      <c r="F36" s="44"/>
      <c r="G36" s="27">
        <f>58*G20</f>
        <v>696</v>
      </c>
      <c r="H36" s="47" t="s">
        <v>94</v>
      </c>
      <c r="I36" s="44"/>
      <c r="J36" s="44"/>
      <c r="K36" s="44"/>
      <c r="N36" s="35"/>
    </row>
    <row r="37" spans="1:14" ht="16.5" thickBot="1">
      <c r="A37" s="43" t="s">
        <v>97</v>
      </c>
      <c r="B37" s="44"/>
      <c r="C37" s="44"/>
      <c r="D37" s="44"/>
      <c r="E37" s="44"/>
      <c r="F37" s="44"/>
      <c r="G37" s="27">
        <f>G34-G35+G36</f>
        <v>256.2408026755854</v>
      </c>
      <c r="H37" s="47" t="s">
        <v>94</v>
      </c>
      <c r="I37" s="44"/>
      <c r="J37" s="44"/>
      <c r="K37" s="44"/>
      <c r="N37" s="35"/>
    </row>
    <row r="38" spans="1:14" ht="16.5" thickBot="1">
      <c r="A38" s="43" t="s">
        <v>98</v>
      </c>
      <c r="B38" s="44"/>
      <c r="C38" s="44"/>
      <c r="D38" s="44"/>
      <c r="E38" s="44"/>
      <c r="F38" s="44"/>
      <c r="G38" s="27">
        <f>(176-58)*G20*10</f>
        <v>14160</v>
      </c>
      <c r="H38" s="47" t="s">
        <v>94</v>
      </c>
      <c r="I38" s="44"/>
      <c r="J38" s="47"/>
      <c r="K38" s="44"/>
      <c r="N38" s="35"/>
    </row>
    <row r="39" spans="1:14" ht="27" customHeight="1" thickBot="1">
      <c r="A39" s="45" t="s">
        <v>99</v>
      </c>
      <c r="B39" s="46"/>
      <c r="C39" s="46"/>
      <c r="D39" s="46"/>
      <c r="E39" s="46"/>
      <c r="F39" s="46"/>
      <c r="G39" s="27">
        <f>G34*10-G38</f>
        <v>2562.408026755853</v>
      </c>
      <c r="H39" s="47" t="s">
        <v>94</v>
      </c>
      <c r="I39" s="46"/>
      <c r="J39" s="46"/>
      <c r="K39" s="46"/>
      <c r="L39" s="36"/>
      <c r="M39" s="36"/>
      <c r="N39" s="37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1:14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1:14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1:14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1:14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1:14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1:14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4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1:14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1:14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1:14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1:14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1:14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1:14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1:14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1:14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1:14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1:14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1:14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1:14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1:14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1:14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1:14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1:14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1:14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1:14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1:14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1:14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1:14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1:14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1:14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1:14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1:14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1:14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1:14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1:14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1:14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1:14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1:14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1:14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1:14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1:14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1:14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1:14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1:14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1:14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1:14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1:14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1:14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1:14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1:14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1:14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1:14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1:14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1:14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1:14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1:14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1:14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1:14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1:14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1:14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1:14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1:14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1:14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1:14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1:14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1:14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1:14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1:14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1:14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1:14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1:14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1:14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1:14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1:14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1:14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1:14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1:14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1:14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1:14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1:14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1:14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1:14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1:14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1:14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1:14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1:14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1:14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1:14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</row>
    <row r="431" spans="1:14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1:14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1:14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1:14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</row>
    <row r="436" spans="1:14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</row>
    <row r="437" spans="1:14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1:14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1:14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1:14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1:14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1:14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1:14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1:14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1:14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1:14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1:14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1:14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1:14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1:14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1:14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1:14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1:14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1:14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1:14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1:14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1:14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1:14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1:14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1:14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1:14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1:14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1:14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1:14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1:14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1:14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1:14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1:14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1:14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1:14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</row>
    <row r="473" spans="1:14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</row>
    <row r="474" spans="1:14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1:14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1:14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</row>
    <row r="477" spans="1:14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</row>
    <row r="478" spans="1:14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</row>
    <row r="479" spans="1:14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1:14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</row>
    <row r="481" spans="1:14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1:14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</row>
    <row r="483" spans="1:14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</row>
    <row r="484" spans="1:14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</row>
    <row r="485" spans="1:14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</row>
    <row r="486" spans="1:14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1:14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1:14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1:14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</row>
    <row r="490" spans="1:14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</row>
    <row r="491" spans="1:14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</row>
    <row r="492" spans="1:14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</row>
    <row r="493" spans="1:14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1:14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</row>
    <row r="495" spans="1:14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</row>
    <row r="496" spans="1:14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1:14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1:14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</row>
    <row r="499" spans="1:14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1:14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</row>
    <row r="501" spans="1:14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1:14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1:14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1:14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</row>
    <row r="505" spans="1:14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</row>
    <row r="506" spans="1:14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</row>
    <row r="507" spans="1:14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</row>
    <row r="508" spans="1:14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</row>
    <row r="509" spans="1:14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</row>
    <row r="510" spans="1:14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</row>
    <row r="511" spans="1:14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</row>
    <row r="512" spans="1:14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</row>
    <row r="515" spans="1:14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</row>
    <row r="516" spans="1:14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1:14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1:14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1:14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1:14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1:14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1:14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1:14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1:14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1:14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1:14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1:14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1:14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1:14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1:14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1:14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1:14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1:14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1:14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1:14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1:14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1:14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1:14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1:14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1:14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1:14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1:14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1:14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1:14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1:14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1:14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1:14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1:14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1:14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1:14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1:14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1:14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1:14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1:14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1:14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1:14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1:14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1:14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1:14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1:14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1:14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1:14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1:14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1:14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1:14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1:14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1:14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1:14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1:14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1:14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1:14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1:14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1:14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1:14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1:14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1:14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1:14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1:14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1:14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1:14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1:14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1:14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1:14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1:14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1:14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1:14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1:14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1:14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1:14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1:14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1:14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1:14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1:14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1:14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1:14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1:14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1:14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1:14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1:14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1:14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1:14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1:14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1:14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1:14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1:14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1:14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1:14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1:14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1:14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1:14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1:14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1:14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1:14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1:14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1:14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1:14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1:14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1:14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1:14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1:14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1:14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1:14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1:14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1:14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1:14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1:14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1:14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1:14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1:14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1:14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1:14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1:14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1:14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1:14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1:14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1:14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1:14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1:14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1:14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1:14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1:14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1:14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1:14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1:14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1:14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1:14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1:14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1:14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1:14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1:14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1:14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1:14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1:14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1:14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1:14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1:14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1:14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1:14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1:14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1:14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1:14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1:14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1:14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1:14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1:14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1:14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1:14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1:14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1:14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1:14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1:14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1:14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1:14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1:14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1:14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1:14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1:14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1:14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1:14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1:14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1:14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1:14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1:14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1:14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1:14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1:14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1:14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1:14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1:14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1:14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1:14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1:14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1:14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1:14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1:14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1:14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1:14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1:14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1:14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1:14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1:14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1:14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1:14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1:14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1:14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1:14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1:14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1:14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1:14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1:14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1:14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1:14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1:14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1:14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1:14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1:14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1:14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1:14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1:14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1:14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1:14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1:14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1:14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1:14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1:14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1:14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1:14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1:14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1:14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1:14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1:14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1:14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1:14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1:14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1:14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1:14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1:14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1:14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1:14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1:14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1:14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1:14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1:14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1:14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1:14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1:14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1:14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1:14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1:14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1:14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1:14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1:14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1:14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1:14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1:14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1:14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1:14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1:14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1:14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1:14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1:14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1:14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1:14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1:14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1:14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1:14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1:14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1:14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1:14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1:14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1:14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1:14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1:14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1:14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1:14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1:14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1:14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1:14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1:14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1:14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1:14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1:14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1:14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1:14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1:14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1:14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1:14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1:14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1:14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1:14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1:14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1:14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1:14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1:14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1:14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1:14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1:14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1:14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1:14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1:14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1:14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1:14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1:14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1:14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1:14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1:14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1:14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1:14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1:14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1:14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1:14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1:14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1:14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1:14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1:14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1:14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1:14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1:14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1:14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1:14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1:14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1:14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1:14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1:14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1:14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1:14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1:14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1:14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1:14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1:14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1:14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1:14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1:14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1:14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1:14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1:14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1:14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1:14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1:14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1:14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1:14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1:14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1:14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1:14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1:14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1:14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1:14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1:14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1:14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1:14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1:14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1:14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1:14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1:14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1:14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1:14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1:14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1:14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1:14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1:14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1:14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1:14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1:14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1:14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1:14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1:14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1:14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1:14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1:14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1:14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1:14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1:14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1:14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1:14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1:14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1:14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1:14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1:14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1:14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1:14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1:14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1:14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1:14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1:14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1:14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1:14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1:14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1:14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1:14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1:14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1:14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1:14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1:14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1:14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1:14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1:14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1:14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1:14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1:14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1:14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1:14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1:14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1:14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1:14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1:14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1:14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1:14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1:14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1:14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1:14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1:14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1:14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1:14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1:14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1:14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1:14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1:14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1:14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1:14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1:14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1:14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1:14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1:14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1:14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1:14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1:14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1:14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1:14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1:14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1:14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1:14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1:14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1:14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1:14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1:14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1:14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1:14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1:14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1:14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1:14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1:14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1:14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1:14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1:14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1:14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1:14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1:14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1:14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1:14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1:14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1:14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1:14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1:14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1:14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1:14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1:14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1:14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1:14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1:14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1:14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1:14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1:14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1:14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1:14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1:14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1:14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1:14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1:14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1:14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1:14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1:14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1:14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1:14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1:14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1:14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1:14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1:14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1:14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1:14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1:14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1:14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1:14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1:14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1:14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1:14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1:14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1:14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1:14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1:14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1:14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1:14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1:14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1:14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1:14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1:14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1:14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1:14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1:14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1:14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1:14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1:14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1:14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1:14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1:14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1:14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1:14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1:14" ht="12.7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1:14" ht="12.7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1:14" ht="12.7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1:14" ht="12.7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1:14" ht="12.7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1:14" ht="12.7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1:14" ht="12.7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1:14" ht="12.7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1:14" ht="12.7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1:14" ht="12.7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1:14" ht="12.7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1:14" ht="12.7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1:14" ht="12.7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1:14" ht="12.7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1:14" ht="12.7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1:14" ht="12.7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1:14" ht="12.7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1:14" ht="12.7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1:14" ht="12.7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1:14" ht="12.7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1:14" ht="12.7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1:14" ht="12.7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1:14" ht="12.7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1:14" ht="12.7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1:14" ht="12.7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1:14" ht="12.7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1:14" ht="12.7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1:14" ht="12.7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1:14" ht="12.7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1:14" ht="12.7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1:14" ht="12.7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1:14" ht="12.7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1:14" ht="12.7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1:14" ht="12.7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1:14" ht="12.7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1:14" ht="12.7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1:14" ht="12.7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1:14" ht="12.7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1:14" ht="12.7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1:14" ht="12.7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1:14" ht="12.7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1:14" ht="12.7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1:14" ht="12.7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1:14" ht="12.7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1:14" ht="12.7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1:14" ht="12.7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1:14" ht="12.7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1:14" ht="12.7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1:14" ht="12.7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1:14" ht="12.7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1:14" ht="12.7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1:14" ht="12.7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1:14" ht="12.7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1:14" ht="12.7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1:14" ht="12.7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1:14" ht="12.7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1:14" ht="12.7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1:14" ht="12.7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1:14" ht="12.7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1:14" ht="12.7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1:14" ht="12.7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1:14" ht="12.7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1:14" ht="12.7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1:14" ht="12.7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1:14" ht="12.7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1:14" ht="12.7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1:14" ht="12.7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1:14" ht="12.7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1:14" ht="12.7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1:14" ht="12.7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1:14" ht="12.7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1:14" ht="12.7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1:14" ht="12.7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1:14" ht="12.7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1:14" ht="12.7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1:14" ht="12.7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1:14" ht="12.7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1:14" ht="12.7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1:14" ht="12.7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1:14" ht="12.7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1:14" ht="12.7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1:14" ht="12.7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1:14" ht="12.7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1:14" ht="12.7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1:14" ht="12.7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1:14" ht="12.7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1:14" ht="12.7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1:14" ht="12.7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1:14" ht="12.7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1:14" ht="12.7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1:14" ht="12.7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1:14" ht="12.7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1:14" ht="12.7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1:14" ht="12.7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1:14" ht="12.7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1:14" ht="12.7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1:14" ht="12.7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1:14" ht="12.7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1:14" ht="12.7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1:14" ht="12.7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1:14" ht="12.7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1:14" ht="12.7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1:14" ht="12.7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1:14" ht="12.7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1:14" ht="12.7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1:14" ht="12.7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1:14" ht="12.7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1:14" ht="12.7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1:14" ht="12.7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1:14" ht="12.7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1:14" ht="12.7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1:14" ht="12.7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1:14" ht="12.7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1:14" ht="12.7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1:14" ht="12.7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1:14" ht="12.7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1:14" ht="12.7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1:14" ht="12.7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1:14" ht="12.7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1:14" ht="12.7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1:14" ht="12.7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1:14" ht="12.7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1:14" ht="12.7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1:14" ht="12.7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1:14" ht="12.7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1:14" ht="12.7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1:14" ht="12.7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</row>
    <row r="1134" spans="1:14" ht="12.7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</row>
    <row r="1135" spans="1:14" ht="12.7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</row>
    <row r="1136" spans="1:14" ht="12.7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</row>
    <row r="1137" spans="1:14" ht="12.7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</row>
    <row r="1138" spans="1:14" ht="12.7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</row>
    <row r="1139" spans="1:14" ht="12.7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</row>
    <row r="1140" spans="1:14" ht="12.7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</row>
    <row r="1141" spans="1:14" ht="12.7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</row>
    <row r="1142" spans="1:14" ht="12.7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</row>
    <row r="1143" spans="1:14" ht="12.7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</row>
    <row r="1144" spans="1:14" ht="12.7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</row>
    <row r="1145" spans="1:14" ht="12.7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1:14" ht="12.7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</row>
    <row r="1147" spans="1:14" ht="12.7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</row>
    <row r="1148" spans="1:14" ht="12.7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</row>
    <row r="1149" spans="1:14" ht="12.7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</row>
    <row r="1150" spans="1:14" ht="12.7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</row>
    <row r="1151" spans="1:14" ht="12.7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</row>
    <row r="1152" spans="1:14" ht="12.7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</row>
    <row r="1153" spans="1:14" ht="12.7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</row>
    <row r="1154" spans="1:14" ht="12.7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</row>
    <row r="1155" spans="1:14" ht="12.7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</row>
    <row r="1156" spans="1:14" ht="12.7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</row>
    <row r="1157" spans="1:14" ht="12.7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</row>
    <row r="1158" spans="1:14" ht="12.7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</row>
    <row r="1159" spans="1:14" ht="12.7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</row>
    <row r="1160" spans="1:14" ht="12.7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</row>
    <row r="1161" spans="1:14" ht="12.7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</row>
    <row r="1162" spans="1:14" ht="12.7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</row>
    <row r="1163" spans="1:14" ht="12.7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</row>
    <row r="1164" spans="1:14" ht="12.7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</row>
    <row r="1165" spans="1:14" ht="12.7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</row>
    <row r="1166" spans="1:14" ht="12.7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</row>
    <row r="1167" spans="1:14" ht="12.7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</row>
    <row r="1168" spans="1:14" ht="12.7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</row>
    <row r="1169" spans="1:14" ht="12.7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</row>
    <row r="1170" spans="1:14" ht="12.7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</row>
    <row r="1171" spans="1:14" ht="12.7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</row>
    <row r="1172" spans="1:14" ht="12.7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</row>
    <row r="1173" spans="1:14" ht="12.7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</row>
    <row r="1174" spans="1:14" ht="12.7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</row>
    <row r="1175" spans="1:14" ht="12.7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</row>
    <row r="1176" spans="1:14" ht="12.7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</row>
    <row r="1177" spans="1:14" ht="12.7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</row>
    <row r="1178" spans="1:14" ht="12.7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</row>
    <row r="1179" spans="1:14" ht="12.7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</row>
    <row r="1180" spans="1:14" ht="12.7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</row>
    <row r="1181" spans="1:14" ht="12.7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</row>
    <row r="1182" spans="1:14" ht="12.7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</row>
    <row r="1183" spans="1:14" ht="12.7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</row>
    <row r="1184" spans="1:14" ht="12.7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</row>
    <row r="1185" spans="1:14" ht="12.7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</row>
    <row r="1186" spans="1:14" ht="12.7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</row>
    <row r="1187" spans="1:14" ht="12.7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</row>
    <row r="1188" spans="1:14" ht="12.7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</row>
    <row r="1189" spans="1:14" ht="12.7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</row>
    <row r="1190" spans="1:14" ht="12.7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</row>
    <row r="1191" spans="1:14" ht="12.7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</row>
    <row r="1192" spans="1:14" ht="12.7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</row>
    <row r="1193" spans="1:14" ht="12.7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</row>
    <row r="1194" spans="1:14" ht="12.7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</row>
    <row r="1195" spans="1:14" ht="12.7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</row>
    <row r="1196" spans="1:14" ht="12.7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</row>
    <row r="1197" spans="1:14" ht="12.7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</row>
    <row r="1198" spans="1:14" ht="12.7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</row>
    <row r="1199" spans="1:14" ht="12.7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</row>
    <row r="1200" spans="1:14" ht="12.7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</row>
    <row r="1201" spans="1:14" ht="12.7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</row>
    <row r="1202" spans="1:14" ht="12.7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</row>
    <row r="1203" spans="1:14" ht="12.7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</row>
    <row r="1204" spans="1:14" ht="12.7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</row>
    <row r="1205" spans="1:14" ht="12.7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</row>
    <row r="1206" spans="1:14" ht="12.7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</row>
    <row r="1207" spans="1:14" ht="12.7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</row>
    <row r="1208" spans="1:14" ht="12.7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</row>
    <row r="1209" spans="1:14" ht="12.7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</row>
    <row r="1210" spans="1:14" ht="12.7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</row>
    <row r="1211" spans="1:14" ht="12.7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</row>
    <row r="1212" spans="1:14" ht="12.7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</row>
    <row r="1213" spans="1:14" ht="12.7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</row>
    <row r="1214" spans="1:14" ht="12.7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</row>
    <row r="1215" spans="1:14" ht="12.7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</row>
    <row r="1216" spans="1:14" ht="12.7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</row>
    <row r="1217" spans="1:14" ht="12.7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</row>
    <row r="1218" spans="1:14" ht="12.7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</row>
    <row r="1219" spans="1:14" ht="12.7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</row>
    <row r="1220" spans="1:14" ht="12.7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</row>
    <row r="1221" spans="1:14" ht="12.7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</row>
    <row r="1222" spans="1:14" ht="12.7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</row>
    <row r="1223" spans="1:14" ht="12.7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</row>
    <row r="1224" spans="1:14" ht="12.7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</row>
    <row r="1225" spans="1:14" ht="12.7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</row>
    <row r="1226" spans="1:14" ht="12.7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</row>
    <row r="1227" spans="1:14" ht="12.7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</row>
    <row r="1228" spans="1:14" ht="12.7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</row>
    <row r="1229" spans="1:14" ht="12.7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</row>
    <row r="1230" spans="1:14" ht="12.7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</row>
    <row r="1231" spans="1:14" ht="12.7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</row>
    <row r="1232" spans="1:14" ht="12.7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</row>
    <row r="1233" spans="1:14" ht="12.7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</row>
    <row r="1234" spans="1:14" ht="12.7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</row>
    <row r="1235" spans="1:14" ht="12.7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</row>
    <row r="1236" spans="1:14" ht="12.7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</row>
    <row r="1237" spans="1:14" ht="12.7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</row>
    <row r="1238" spans="1:14" ht="12.7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</row>
    <row r="1239" spans="1:14" ht="12.7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</row>
    <row r="1240" spans="1:14" ht="12.7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</row>
    <row r="1241" spans="1:14" ht="12.7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</row>
    <row r="1242" spans="1:14" ht="12.7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</row>
    <row r="1243" spans="1:14" ht="12.7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</row>
    <row r="1244" spans="1:14" ht="12.7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</row>
    <row r="1245" spans="1:14" ht="12.7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</row>
    <row r="1246" spans="1:14" ht="12.7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</row>
    <row r="1247" spans="1:14" ht="12.7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</row>
    <row r="1248" spans="1:14" ht="12.7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</row>
    <row r="1249" spans="1:14" ht="12.7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</row>
    <row r="1250" spans="1:14" ht="12.7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</row>
    <row r="1251" spans="1:14" ht="12.7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</row>
    <row r="1252" spans="1:14" ht="12.7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</row>
    <row r="1253" spans="1:14" ht="12.7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</row>
    <row r="1254" spans="1:14" ht="12.7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</row>
    <row r="1255" spans="1:14" ht="12.7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</row>
    <row r="1256" spans="1:14" ht="12.7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</row>
    <row r="1257" spans="1:14" ht="12.7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</row>
    <row r="1258" spans="1:14" ht="12.7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</row>
    <row r="1259" spans="1:14" ht="12.7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</row>
    <row r="1260" spans="1:14" ht="12.7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</row>
    <row r="1261" spans="1:14" ht="12.7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</row>
    <row r="1262" spans="1:14" ht="12.7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</row>
    <row r="1263" spans="1:14" ht="12.7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</row>
    <row r="1264" spans="1:14" ht="12.7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</row>
    <row r="1265" spans="1:14" ht="12.7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</row>
    <row r="1266" spans="1:14" ht="12.7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</row>
    <row r="1267" spans="1:14" ht="12.7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</row>
    <row r="1268" spans="1:14" ht="12.7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</row>
    <row r="1269" spans="1:14" ht="12.7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</row>
    <row r="1270" spans="1:14" ht="12.7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</row>
    <row r="1271" spans="1:14" ht="12.7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</row>
    <row r="1272" spans="1:14" ht="12.7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</row>
    <row r="1273" spans="1:14" ht="12.7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</row>
    <row r="1274" spans="1:14" ht="12.7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</row>
    <row r="1275" spans="1:14" ht="12.7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</row>
    <row r="1276" spans="1:14" ht="12.7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</row>
    <row r="1277" spans="1:14" ht="12.7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</row>
    <row r="1278" spans="1:14" ht="12.7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</row>
    <row r="1279" spans="1:14" ht="12.7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</row>
    <row r="1280" spans="1:14" ht="12.7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</row>
    <row r="1281" spans="1:14" ht="12.7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</row>
    <row r="1282" spans="1:14" ht="12.7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</row>
    <row r="1283" spans="1:14" ht="12.7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</row>
    <row r="1284" spans="1:14" ht="12.7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</row>
    <row r="1285" spans="1:14" ht="12.7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</row>
    <row r="1286" spans="1:14" ht="12.7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</row>
    <row r="1287" spans="1:14" ht="12.7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</row>
    <row r="1288" spans="1:14" ht="12.7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</row>
    <row r="1289" spans="1:14" ht="12.7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</row>
    <row r="1290" spans="1:14" ht="12.7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</row>
    <row r="1291" spans="1:14" ht="12.7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</row>
    <row r="1292" spans="1:14" ht="12.7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</row>
    <row r="1293" spans="1:14" ht="12.7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</row>
    <row r="1294" spans="1:14" ht="12.7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</row>
    <row r="1295" spans="1:14" ht="12.7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</row>
    <row r="1296" spans="1:14" ht="12.7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</row>
    <row r="1297" spans="1:14" ht="12.7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</row>
    <row r="1298" spans="1:14" ht="12.7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</row>
    <row r="1299" spans="1:14" ht="12.7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</row>
    <row r="1300" spans="1:14" ht="12.7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</row>
    <row r="1301" spans="1:14" ht="12.7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</row>
    <row r="1302" spans="1:14" ht="12.7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</row>
    <row r="1303" spans="1:14" ht="12.7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</row>
    <row r="1304" spans="1:14" ht="12.7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</row>
    <row r="1305" spans="1:14" ht="12.7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</row>
    <row r="1306" spans="1:14" ht="12.7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</row>
    <row r="1307" spans="1:14" ht="12.7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</row>
    <row r="1308" spans="1:14" ht="12.7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</row>
    <row r="1309" spans="1:14" ht="12.7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</row>
    <row r="1310" spans="1:14" ht="12.7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</row>
    <row r="1311" spans="1:14" ht="12.7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</row>
    <row r="1312" spans="1:14" ht="12.7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</row>
    <row r="1313" spans="1:14" ht="12.7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</row>
    <row r="1314" spans="1:14" ht="12.7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</row>
    <row r="1315" spans="1:14" ht="12.7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</row>
    <row r="1316" spans="1:14" ht="12.7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</row>
    <row r="1317" spans="1:14" ht="12.7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</row>
    <row r="1318" spans="1:14" ht="12.7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</row>
    <row r="1319" spans="1:14" ht="12.7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</row>
    <row r="1320" spans="1:14" ht="12.7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</row>
    <row r="1321" spans="1:14" ht="12.7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</row>
    <row r="1322" spans="1:14" ht="12.7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</row>
    <row r="1323" spans="1:14" ht="12.7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</row>
    <row r="1324" spans="1:14" ht="12.7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</row>
    <row r="1325" spans="1:14" ht="12.7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</row>
    <row r="1326" spans="1:14" ht="12.7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</row>
    <row r="1327" spans="1:14" ht="12.7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</row>
    <row r="1328" spans="1:14" ht="12.7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</row>
    <row r="1329" spans="1:14" ht="12.7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</row>
    <row r="1330" spans="1:14" ht="12.7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</row>
    <row r="1331" spans="1:14" ht="12.7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</row>
    <row r="1332" spans="1:14" ht="12.7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</row>
    <row r="1333" spans="1:14" ht="12.7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</row>
    <row r="1334" spans="1:14" ht="12.7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</row>
    <row r="1335" spans="1:14" ht="12.7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</row>
    <row r="1336" spans="1:14" ht="12.7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</row>
    <row r="1337" spans="1:14" ht="12.7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</row>
    <row r="1338" spans="1:14" ht="12.7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</row>
    <row r="1339" spans="1:14" ht="12.7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</row>
    <row r="1340" spans="1:14" ht="12.7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</row>
    <row r="1341" spans="1:14" ht="12.7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</row>
    <row r="1342" spans="1:14" ht="12.7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</row>
    <row r="1343" spans="1:14" ht="12.7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</row>
    <row r="1344" spans="1:14" ht="12.7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</row>
    <row r="1345" spans="1:14" ht="12.7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</row>
    <row r="1346" spans="1:14" ht="12.7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</row>
    <row r="1347" spans="1:14" ht="12.7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</row>
    <row r="1348" spans="1:14" ht="12.7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</row>
    <row r="1349" spans="1:14" ht="12.7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</row>
    <row r="1350" spans="1:14" ht="12.7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</row>
    <row r="1351" spans="1:14" ht="12.7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</row>
    <row r="1352" spans="1:14" ht="12.7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</row>
    <row r="1353" spans="1:14" ht="12.7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</row>
    <row r="1354" spans="1:14" ht="12.7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</row>
    <row r="1355" spans="1:14" ht="12.7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</row>
    <row r="1356" spans="1:14" ht="12.7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</row>
    <row r="1357" spans="1:14" ht="12.7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</row>
    <row r="1358" spans="1:14" ht="12.7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</row>
    <row r="1359" spans="1:14" ht="12.7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</row>
    <row r="1360" spans="1:14" ht="12.7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</row>
    <row r="1361" spans="1:14" ht="12.7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</row>
    <row r="1362" spans="1:14" ht="12.7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</row>
    <row r="1363" spans="1:14" ht="12.7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</row>
    <row r="1364" spans="1:14" ht="12.7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</row>
    <row r="1365" spans="1:14" ht="12.7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</row>
    <row r="1366" spans="1:14" ht="12.7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</row>
    <row r="1367" spans="1:14" ht="12.7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</row>
    <row r="1368" spans="1:14" ht="12.7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</row>
    <row r="1369" spans="1:14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</row>
    <row r="1370" spans="1:14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</row>
    <row r="1371" spans="1:14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</row>
    <row r="1372" spans="1:14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</row>
    <row r="1373" spans="1:14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</row>
    <row r="1374" spans="1:14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</row>
    <row r="1375" spans="1:14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</row>
    <row r="1376" spans="1:14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</row>
    <row r="1377" spans="1:14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</row>
    <row r="1378" spans="1:14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</row>
    <row r="1379" spans="1:14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</row>
    <row r="1380" spans="1:14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</row>
    <row r="1381" spans="1:14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</row>
    <row r="1382" spans="1:14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</row>
    <row r="1383" spans="1:14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</row>
    <row r="1384" spans="1:14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</row>
    <row r="1385" spans="1:14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</row>
    <row r="1386" spans="1:14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</row>
    <row r="1387" spans="1:14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</row>
    <row r="1388" spans="1:14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</row>
    <row r="1389" spans="1:14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</row>
    <row r="1390" spans="1:14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</row>
    <row r="1391" spans="1:14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</row>
    <row r="1392" spans="1:14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</row>
    <row r="1393" spans="1:14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</row>
    <row r="1394" spans="1:14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</row>
    <row r="1395" spans="1:14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</row>
    <row r="1396" spans="1:14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</row>
    <row r="1397" spans="1:14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</row>
    <row r="1398" spans="1:14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</row>
    <row r="1399" spans="1:14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</row>
    <row r="1400" spans="1:14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</row>
    <row r="1401" spans="1:14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</row>
    <row r="1402" spans="1:14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</row>
    <row r="1403" spans="1:14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</row>
    <row r="1404" spans="1:14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</row>
    <row r="1405" spans="1:14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</row>
    <row r="1406" spans="1:14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</row>
    <row r="1407" spans="1:14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</row>
    <row r="1408" spans="1:14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</row>
    <row r="1409" spans="1:14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</row>
    <row r="1410" spans="1:14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</row>
    <row r="1411" spans="1:14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</row>
    <row r="1412" spans="1:14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</row>
    <row r="1413" spans="1:14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</row>
    <row r="1414" spans="1:14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</row>
    <row r="1415" spans="1:14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</row>
    <row r="1416" spans="1:14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</row>
    <row r="1417" spans="1:14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</row>
    <row r="1418" spans="1:14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</row>
    <row r="1419" spans="1:14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</row>
    <row r="1420" spans="1:14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</row>
    <row r="1421" spans="1:14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</row>
    <row r="1422" spans="1:14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</row>
    <row r="1423" spans="1:14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</row>
    <row r="1424" spans="1:14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</row>
    <row r="1425" spans="1:14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</row>
    <row r="1426" spans="1:14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</row>
    <row r="1427" spans="1:14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</row>
    <row r="1428" spans="1:14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</row>
    <row r="1429" spans="1:14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</row>
    <row r="1430" spans="1:14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</row>
    <row r="1431" spans="1:14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</row>
    <row r="1432" spans="1:14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</row>
    <row r="1433" spans="1:14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</row>
    <row r="1434" spans="1:14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</row>
    <row r="1435" spans="1:14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</row>
    <row r="1436" spans="1:14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</row>
    <row r="1437" spans="1:14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</row>
    <row r="1438" spans="1:14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</row>
    <row r="1439" spans="1:14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</row>
    <row r="1440" spans="1:14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</row>
    <row r="1441" spans="1:14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</row>
    <row r="1442" spans="1:14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</row>
    <row r="1443" spans="1:14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</row>
    <row r="1444" spans="1:14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</row>
    <row r="1445" spans="1:14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</row>
    <row r="1446" spans="1:14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</row>
    <row r="1447" spans="1:14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</row>
    <row r="1448" spans="1:14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</row>
    <row r="1449" spans="1:14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</row>
    <row r="1450" spans="1:14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</row>
    <row r="1451" spans="1:14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</row>
    <row r="1452" spans="1:14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</row>
    <row r="1453" spans="1:14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</row>
    <row r="1454" spans="1:14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</row>
    <row r="1455" spans="1:14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</row>
    <row r="1456" spans="1:14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</row>
    <row r="1457" spans="1:14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</row>
    <row r="1458" spans="1:14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</row>
    <row r="1459" spans="1:14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</row>
    <row r="1460" spans="1:14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</row>
    <row r="1461" spans="1:14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</row>
    <row r="1462" spans="1:14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</row>
    <row r="1463" spans="1:14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</row>
    <row r="1464" spans="1:14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</row>
    <row r="1465" spans="1:14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</row>
    <row r="1466" spans="1:14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</row>
    <row r="1467" spans="1:14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</row>
    <row r="1468" spans="1:14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</row>
    <row r="1469" spans="1:14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</row>
    <row r="1470" spans="1:14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</row>
    <row r="1471" spans="1:14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</row>
    <row r="1472" spans="1:14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</row>
    <row r="1473" spans="1:14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</row>
    <row r="1474" spans="1:14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</row>
    <row r="1475" spans="1:14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</row>
    <row r="1476" spans="1:14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</row>
    <row r="1477" spans="1:14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</row>
    <row r="1478" spans="1:14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</row>
    <row r="1479" spans="1:14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</row>
    <row r="1480" spans="1:14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</row>
    <row r="1481" spans="1:14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</row>
    <row r="1482" spans="1:14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</row>
    <row r="1483" spans="1:14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</row>
    <row r="1484" spans="1:14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</row>
    <row r="1485" spans="1:14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</row>
    <row r="1486" spans="1:14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</row>
    <row r="1487" spans="1:14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</row>
    <row r="1488" spans="1:14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</row>
    <row r="1489" spans="1:14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</row>
    <row r="1490" spans="1:14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</row>
    <row r="1491" spans="1:14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</row>
    <row r="1492" spans="1:14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</row>
    <row r="1493" spans="1:14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</row>
    <row r="1494" spans="1:14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</row>
    <row r="1495" spans="1:14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</row>
    <row r="1496" spans="1:14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</row>
    <row r="1497" spans="1:14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</row>
    <row r="1498" spans="1:14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</row>
    <row r="1499" spans="1:14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</row>
    <row r="1500" spans="1:14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</row>
    <row r="1501" spans="1:14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</row>
    <row r="1502" spans="1:14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</row>
    <row r="1503" spans="1:14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</row>
    <row r="1504" spans="1:14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</row>
    <row r="1505" spans="1:14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</row>
    <row r="1506" spans="1:14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</row>
    <row r="1507" spans="1:14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</row>
    <row r="1508" spans="1:14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</row>
    <row r="1509" spans="1:14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</row>
    <row r="1510" spans="1:14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</row>
    <row r="1511" spans="1:14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</row>
    <row r="1512" spans="1:14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</row>
    <row r="1513" spans="1:14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</row>
    <row r="1514" spans="1:14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</row>
    <row r="1515" spans="1:14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</row>
    <row r="1516" spans="1:14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</row>
    <row r="1517" spans="1:14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</row>
    <row r="1518" spans="1:14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</row>
    <row r="1519" spans="1:14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</row>
    <row r="1520" spans="1:14" ht="12.7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</row>
    <row r="1521" spans="1:14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</row>
    <row r="1522" spans="1:14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</row>
    <row r="1523" spans="1:14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</row>
    <row r="1524" spans="1:14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</row>
    <row r="1525" spans="1:14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</row>
    <row r="1526" spans="1:14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</row>
    <row r="1527" spans="1:14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</row>
    <row r="1528" spans="1:14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</row>
    <row r="1529" spans="1:14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</row>
    <row r="1530" spans="1:14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</row>
    <row r="1531" spans="1:14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</row>
    <row r="1532" spans="1:14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</row>
    <row r="1533" spans="1:14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</row>
    <row r="1534" spans="1:14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</row>
    <row r="1535" spans="1:14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</row>
    <row r="1536" spans="1:14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</row>
    <row r="1537" spans="1:14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</row>
    <row r="1538" spans="1:14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</row>
    <row r="1539" spans="1:14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</row>
    <row r="1540" spans="1:14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</row>
    <row r="1541" spans="1:14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</row>
    <row r="1542" spans="1:14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</row>
    <row r="1543" spans="1:14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</row>
    <row r="1544" spans="1:14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</row>
    <row r="1545" spans="1:14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</row>
    <row r="1546" spans="1:14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</row>
    <row r="1547" spans="1:14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</row>
    <row r="1548" spans="1:14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</row>
    <row r="1549" spans="1:14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</row>
    <row r="1550" spans="1:14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</row>
    <row r="1551" spans="1:14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</row>
    <row r="1552" spans="1:14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</row>
    <row r="1553" spans="1:14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</row>
    <row r="1554" spans="1:14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</row>
    <row r="1555" spans="1:14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</row>
    <row r="1556" spans="1:14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</row>
    <row r="1557" spans="1:14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</row>
    <row r="1558" spans="1:14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</row>
    <row r="1559" spans="1:14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</row>
    <row r="1560" spans="1:14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</row>
    <row r="1561" spans="1:14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</row>
    <row r="1562" spans="1:14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</row>
    <row r="1563" spans="1:14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1:14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1:14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</row>
    <row r="1566" spans="1:14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7" spans="1:14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</row>
    <row r="1568" spans="1:14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</row>
    <row r="1569" spans="1:14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</row>
    <row r="1570" spans="1:14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</row>
    <row r="1571" spans="1:14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</row>
    <row r="1572" spans="1:14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</row>
    <row r="1573" spans="1:14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</row>
    <row r="1574" spans="1:14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</row>
    <row r="1575" spans="1:14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</row>
    <row r="1576" spans="1:14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</row>
    <row r="1577" spans="1:14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</row>
    <row r="1578" spans="1:14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</row>
    <row r="1579" spans="1:14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</row>
    <row r="1580" spans="1:14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</row>
    <row r="1581" spans="1:14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</row>
    <row r="1582" spans="1:14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</row>
    <row r="1583" spans="1:14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</row>
    <row r="1584" spans="1:14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</row>
    <row r="1585" spans="1:14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</row>
    <row r="1586" spans="1:14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</row>
    <row r="1587" spans="1:14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</row>
    <row r="1588" spans="1:14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</row>
    <row r="1589" spans="1:14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</row>
    <row r="1590" spans="1:14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</row>
    <row r="1591" spans="1:14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</row>
    <row r="1592" spans="1:14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</row>
    <row r="1593" spans="1:14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</row>
    <row r="1594" spans="1:14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</row>
    <row r="1595" spans="1:14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</row>
    <row r="1596" spans="1:14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</row>
    <row r="1597" spans="1:14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</row>
    <row r="1598" spans="1:14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</row>
    <row r="1599" spans="1:14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</row>
    <row r="1600" spans="1:14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</row>
    <row r="1601" spans="1:14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</row>
    <row r="1602" spans="1:14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</row>
    <row r="1603" spans="1:14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</row>
    <row r="1604" spans="1:14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</row>
    <row r="1605" spans="1:14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</row>
    <row r="1606" spans="1:14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</row>
    <row r="1607" spans="1:14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</row>
    <row r="1608" spans="1:14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</row>
    <row r="1609" spans="1:14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</row>
    <row r="1610" spans="1:14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</row>
    <row r="1611" spans="1:14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</row>
    <row r="1612" spans="1:14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</row>
    <row r="1613" spans="1:14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</row>
    <row r="1614" spans="1:14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</row>
    <row r="1615" spans="1:14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</row>
    <row r="1616" spans="1:14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</row>
    <row r="1617" spans="1:14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</row>
    <row r="1618" spans="1:14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</row>
    <row r="1619" spans="1:14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</row>
    <row r="1620" spans="1:14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</row>
    <row r="1621" spans="1:14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</row>
    <row r="1622" spans="1:14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</row>
    <row r="1623" spans="1:14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</row>
    <row r="1624" spans="1:14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</row>
    <row r="1625" spans="1:14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</row>
    <row r="1626" spans="1:14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</row>
    <row r="1627" spans="1:14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</row>
    <row r="1628" spans="1:14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</row>
    <row r="1629" spans="1:14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</row>
    <row r="1630" spans="1:14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</row>
    <row r="1631" spans="1:14" ht="12.7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</row>
    <row r="1632" spans="1:14" ht="12.7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</row>
    <row r="1633" spans="1:14" ht="12.7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</row>
    <row r="1634" spans="1:14" ht="12.7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</row>
    <row r="1635" spans="1:14" ht="12.7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</row>
    <row r="1636" spans="1:14" ht="12.7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</row>
    <row r="1637" spans="1:14" ht="12.7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</row>
    <row r="1638" spans="1:14" ht="12.7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</row>
    <row r="1639" spans="1:14" ht="12.7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</row>
    <row r="1640" spans="1:14" ht="12.7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</row>
    <row r="1641" spans="1:14" ht="12.7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</row>
    <row r="1642" spans="1:14" ht="12.7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</row>
    <row r="1643" spans="1:14" ht="12.7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</row>
    <row r="1644" spans="1:14" ht="12.7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1:14" ht="12.7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1:14" ht="12.7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</row>
    <row r="1647" spans="1:14" ht="12.7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</row>
    <row r="1648" spans="1:14" ht="12.7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</row>
    <row r="1649" spans="1:14" ht="12.7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</row>
    <row r="1650" spans="1:14" ht="12.7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</row>
    <row r="1651" spans="1:14" ht="12.7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</row>
    <row r="1652" spans="1:14" ht="12.7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</row>
    <row r="1653" spans="1:14" ht="12.7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</row>
    <row r="1654" spans="1:14" ht="12.7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1:14" ht="12.7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</row>
    <row r="1656" spans="1:14" ht="12.7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</row>
    <row r="1657" spans="1:14" ht="12.7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</row>
    <row r="1658" spans="1:14" ht="12.7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</row>
    <row r="1659" spans="1:14" ht="12.7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</row>
    <row r="1660" spans="1:14" ht="12.7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</row>
    <row r="1661" spans="1:14" ht="12.7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</row>
    <row r="1662" spans="1:14" ht="12.7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</row>
    <row r="1663" spans="1:14" ht="12.7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</row>
    <row r="1664" spans="1:14" ht="12.7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</row>
    <row r="1665" spans="1:14" ht="12.7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</row>
    <row r="1666" spans="1:14" ht="12.7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</row>
    <row r="1667" spans="1:14" ht="12.7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</row>
    <row r="1668" spans="1:14" ht="12.7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</row>
    <row r="1669" spans="1:14" ht="12.7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</row>
    <row r="1670" spans="1:14" ht="12.7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</row>
    <row r="1671" spans="1:14" ht="12.7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</row>
    <row r="1672" spans="1:14" ht="12.7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</row>
    <row r="1673" spans="1:14" ht="12.7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</row>
    <row r="1674" spans="1:14" ht="12.7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</row>
    <row r="1675" spans="1:14" ht="12.7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</row>
    <row r="1676" spans="1:14" ht="12.7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</row>
    <row r="1677" spans="1:14" ht="12.7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</row>
    <row r="1678" spans="1:14" ht="12.7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</row>
    <row r="1679" spans="1:14" ht="12.7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</row>
    <row r="1680" spans="1:14" ht="12.7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</row>
    <row r="1681" spans="1:14" ht="12.7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</row>
    <row r="1682" spans="1:14" ht="12.7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</row>
    <row r="1683" spans="1:14" ht="12.7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</row>
    <row r="1684" spans="1:14" ht="12.7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</row>
    <row r="1685" spans="1:14" ht="12.7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</row>
    <row r="1686" spans="1:14" ht="12.7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</row>
    <row r="1687" spans="1:14" ht="12.7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</row>
    <row r="1688" spans="1:14" ht="12.7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</row>
    <row r="1689" spans="1:14" ht="12.7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</row>
    <row r="1690" spans="1:14" ht="12.7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</row>
    <row r="1691" spans="1:14" ht="12.7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</row>
    <row r="1692" spans="1:14" ht="12.7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</row>
    <row r="1693" spans="1:14" ht="12.7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</row>
    <row r="1694" spans="1:14" ht="12.7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</row>
    <row r="1695" spans="1:14" ht="12.7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</row>
    <row r="1696" spans="1:14" ht="12.7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</row>
    <row r="1697" spans="1:14" ht="12.7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</row>
    <row r="1698" spans="1:14" ht="12.7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</row>
    <row r="1699" spans="1:14" ht="12.7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</row>
    <row r="1700" spans="1:14" ht="12.7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</row>
    <row r="1701" spans="1:14" ht="12.7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</row>
    <row r="1702" spans="1:14" ht="12.7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</row>
    <row r="1703" spans="1:14" ht="12.7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</row>
    <row r="1704" spans="1:14" ht="12.7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</row>
    <row r="1705" spans="1:14" ht="12.7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</row>
    <row r="1706" spans="1:14" ht="12.7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</row>
    <row r="1707" spans="1:14" ht="12.7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</row>
    <row r="1708" spans="1:14" ht="12.7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</row>
    <row r="1709" spans="1:14" ht="12.7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</row>
    <row r="1710" spans="1:14" ht="12.7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</row>
    <row r="1711" spans="1:14" ht="12.7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</row>
    <row r="1712" spans="1:14" ht="12.7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</row>
    <row r="1713" spans="1:14" ht="12.7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</row>
    <row r="1714" spans="1:14" ht="12.7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</row>
    <row r="1715" spans="1:14" ht="12.7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</row>
    <row r="1716" spans="1:14" ht="12.7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</row>
    <row r="1717" spans="1:14" ht="12.7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</row>
    <row r="1718" spans="1:14" ht="12.7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</row>
    <row r="1719" spans="1:14" ht="12.7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</row>
    <row r="1720" spans="1:14" ht="12.7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</row>
    <row r="1721" spans="1:14" ht="12.7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</row>
    <row r="1722" spans="1:14" ht="12.7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</row>
    <row r="1723" spans="1:14" ht="12.7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</row>
    <row r="1724" spans="1:14" ht="12.7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</row>
    <row r="1725" spans="1:14" ht="12.7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</row>
    <row r="1726" spans="1:14" ht="12.7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1:14" ht="12.7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1:14" ht="12.7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1:14" ht="12.7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</row>
    <row r="1730" spans="1:14" ht="12.7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</row>
    <row r="1731" spans="1:14" ht="12.7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</row>
    <row r="1732" spans="1:14" ht="12.7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</row>
    <row r="1733" spans="1:14" ht="12.7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</row>
    <row r="1734" spans="1:14" ht="12.7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</row>
    <row r="1735" spans="1:14" ht="12.7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</row>
    <row r="1736" spans="1:14" ht="12.7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</row>
    <row r="1737" spans="1:14" ht="12.7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</row>
    <row r="1738" spans="1:14" ht="12.7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</row>
    <row r="1739" spans="1:14" ht="12.7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</row>
    <row r="1740" spans="1:14" ht="12.7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1:14" ht="12.7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</row>
    <row r="1742" spans="1:14" ht="12.7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</row>
    <row r="1743" spans="1:14" ht="12.7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</row>
    <row r="1744" spans="1:14" ht="12.7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</row>
    <row r="1745" spans="1:14" ht="12.7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</row>
    <row r="1746" spans="1:14" ht="12.7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</row>
    <row r="1747" spans="1:14" ht="12.7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</row>
    <row r="1748" spans="1:14" ht="12.7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</row>
    <row r="1749" spans="1:14" ht="12.7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</row>
    <row r="1750" spans="1:14" ht="12.7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</row>
    <row r="1751" spans="1:14" ht="12.7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</row>
    <row r="1752" spans="1:14" ht="12.7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</row>
    <row r="1753" spans="1:14" ht="12.7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</row>
    <row r="1754" spans="1:14" ht="12.7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</row>
    <row r="1755" spans="1:14" ht="12.7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</row>
    <row r="1756" spans="1:14" ht="12.7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</row>
    <row r="1757" spans="1:14" ht="12.7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</row>
    <row r="1758" spans="1:14" ht="12.7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</row>
    <row r="1759" spans="1:14" ht="12.7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</row>
    <row r="1760" spans="1:14" ht="12.7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</row>
    <row r="1761" spans="1:14" ht="12.7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</row>
    <row r="1762" spans="1:14" ht="12.7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</row>
    <row r="1763" spans="1:14" ht="12.7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</row>
    <row r="1764" spans="1:14" ht="12.7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</row>
    <row r="1765" spans="1:14" ht="12.7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</row>
    <row r="1766" spans="1:14" ht="12.7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</row>
    <row r="1767" spans="1:14" ht="12.7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</row>
    <row r="1768" spans="1:14" ht="12.7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</row>
    <row r="1769" spans="1:14" ht="12.7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</row>
    <row r="1770" spans="1:14" ht="12.7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</row>
    <row r="1771" spans="1:14" ht="12.7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</row>
    <row r="1772" spans="1:14" ht="12.7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</row>
    <row r="1773" spans="1:14" ht="12.7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</row>
    <row r="1774" spans="1:14" ht="12.7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</row>
    <row r="1775" spans="1:14" ht="12.7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</row>
    <row r="1776" spans="1:14" ht="12.7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</row>
    <row r="1777" spans="1:14" ht="12.7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</row>
    <row r="1778" spans="1:14" ht="12.7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</row>
    <row r="1779" spans="1:14" ht="12.7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</row>
    <row r="1780" spans="1:14" ht="12.7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</row>
    <row r="1781" spans="1:14" ht="12.7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</row>
    <row r="1782" spans="1:14" ht="12.7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</row>
    <row r="1783" spans="1:14" ht="12.7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</row>
    <row r="1784" spans="1:14" ht="12.7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</row>
    <row r="1785" spans="1:14" ht="12.7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</row>
    <row r="1786" spans="1:14" ht="12.7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</row>
    <row r="1787" spans="1:14" ht="12.7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</row>
    <row r="1788" spans="1:14" ht="12.7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</row>
    <row r="1789" spans="1:14" ht="12.7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</row>
    <row r="1790" spans="1:14" ht="12.7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</row>
    <row r="1791" spans="1:14" ht="12.7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</row>
    <row r="1792" spans="1:14" ht="12.7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</row>
    <row r="1793" spans="1:14" ht="12.7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</row>
    <row r="1794" spans="1:14" ht="12.7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</row>
    <row r="1795" spans="1:14" ht="12.7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</row>
    <row r="1796" spans="1:14" ht="12.7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</row>
    <row r="1797" spans="1:14" ht="12.7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</row>
    <row r="1798" spans="1:14" ht="12.7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</row>
    <row r="1799" spans="1:14" ht="12.7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</row>
    <row r="1800" spans="1:14" ht="12.7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</row>
    <row r="1801" spans="1:14" ht="12.7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</row>
    <row r="1802" spans="1:14" ht="12.7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</row>
    <row r="1803" spans="1:14" ht="12.7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</row>
    <row r="1804" spans="1:14" ht="12.7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</row>
    <row r="1805" spans="1:14" ht="12.7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</row>
    <row r="1806" spans="1:14" ht="12.7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</row>
    <row r="1807" spans="1:14" ht="12.7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</row>
    <row r="1808" spans="1:14" ht="12.7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</row>
    <row r="1809" spans="1:14" ht="12.7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</row>
    <row r="1810" spans="1:14" ht="12.7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</row>
    <row r="1811" spans="1:14" ht="12.7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</row>
    <row r="1812" spans="1:14" ht="12.7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</row>
    <row r="1813" spans="1:14" ht="12.7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</row>
    <row r="1814" spans="1:14" ht="12.7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</row>
    <row r="1815" spans="1:14" ht="12.7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</row>
    <row r="1816" spans="1:14" ht="12.7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</row>
    <row r="1817" spans="1:14" ht="12.7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</row>
    <row r="1818" spans="1:14" ht="12.7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</row>
    <row r="1819" spans="1:14" ht="12.7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</row>
    <row r="1820" spans="1:14" ht="12.7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</row>
    <row r="1821" spans="1:14" ht="12.7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</row>
    <row r="1822" spans="1:14" ht="12.7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</row>
    <row r="1823" spans="1:14" ht="12.7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</row>
    <row r="1824" spans="1:14" ht="12.7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</row>
    <row r="1825" spans="1:14" ht="12.7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</row>
    <row r="1826" spans="1:14" ht="12.7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</row>
    <row r="1827" spans="1:14" ht="12.7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</row>
    <row r="1828" spans="1:14" ht="12.7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</row>
    <row r="1829" spans="1:14" ht="12.7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</row>
    <row r="1830" spans="1:14" ht="12.7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</row>
    <row r="1831" spans="1:14" ht="12.7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</row>
    <row r="1832" spans="1:14" ht="12.7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</row>
    <row r="1833" spans="1:14" ht="12.7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</row>
    <row r="1834" spans="1:14" ht="12.7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</row>
    <row r="1835" spans="1:14" ht="12.7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</row>
    <row r="1836" spans="1:14" ht="12.7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</row>
    <row r="1837" spans="1:14" ht="12.7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</row>
    <row r="1838" spans="1:14" ht="12.7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</row>
    <row r="1839" spans="1:14" ht="12.7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</row>
    <row r="1840" spans="1:14" ht="12.7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</row>
    <row r="1841" spans="1:14" ht="12.7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</row>
    <row r="1842" spans="1:14" ht="12.7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</row>
    <row r="1843" spans="1:14" ht="12.7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</row>
    <row r="1844" spans="1:14" ht="12.7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</row>
    <row r="1845" spans="1:14" ht="12.7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</row>
    <row r="1846" spans="1:14" ht="12.7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</row>
    <row r="1847" spans="1:14" ht="12.7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</row>
    <row r="1848" spans="1:14" ht="12.7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</row>
    <row r="1849" spans="1:14" ht="12.7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</row>
    <row r="1850" spans="1:14" ht="12.7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</row>
    <row r="1851" spans="1:14" ht="12.7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</row>
    <row r="1852" spans="1:14" ht="12.7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</row>
    <row r="1853" spans="1:14" ht="12.7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</row>
    <row r="1854" spans="1:14" ht="12.7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</row>
    <row r="1855" spans="1:14" ht="12.7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</row>
    <row r="1856" spans="1:14" ht="12.7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</row>
    <row r="1857" spans="1:14" ht="12.7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</row>
    <row r="1858" spans="1:14" ht="12.7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</row>
    <row r="1859" spans="1:14" ht="12.7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</row>
    <row r="1860" spans="1:14" ht="12.7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</row>
    <row r="1861" spans="1:14" ht="12.7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</row>
    <row r="1862" spans="1:14" ht="12.7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</row>
    <row r="1863" spans="1:14" ht="12.7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</row>
    <row r="1864" spans="1:14" ht="12.7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</row>
    <row r="1865" spans="1:14" ht="12.7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</row>
    <row r="1866" spans="1:14" ht="12.7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</row>
    <row r="1867" spans="1:14" ht="12.7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</row>
    <row r="1868" spans="1:14" ht="12.7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</row>
    <row r="1869" spans="1:14" ht="12.7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</row>
    <row r="1870" spans="1:14" ht="12.7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</row>
    <row r="1871" spans="1:14" ht="12.7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</row>
    <row r="1872" spans="1:14" ht="12.7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</row>
    <row r="1873" spans="1:14" ht="12.7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</row>
    <row r="1874" spans="1:14" ht="12.7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</row>
    <row r="1875" spans="1:14" ht="12.7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</row>
    <row r="1876" spans="1:14" ht="12.7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</row>
    <row r="1877" spans="1:14" ht="12.7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</row>
    <row r="1878" spans="1:14" ht="12.7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</row>
    <row r="1879" spans="1:14" ht="12.7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</row>
    <row r="1880" spans="1:14" ht="12.7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</row>
    <row r="1881" spans="1:14" ht="12.7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</row>
    <row r="1882" spans="1:14" ht="12.7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</row>
    <row r="1883" spans="1:14" ht="12.7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</row>
    <row r="1884" spans="1:14" ht="12.7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</row>
    <row r="1885" spans="1:14" ht="12.7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</row>
    <row r="1886" spans="1:14" ht="12.7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</row>
    <row r="1887" spans="1:14" ht="12.7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</row>
    <row r="1888" spans="1:14" ht="12.7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</row>
    <row r="1889" spans="1:14" ht="12.7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</row>
    <row r="1890" spans="1:14" ht="12.7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</row>
    <row r="1891" spans="1:14" ht="12.7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</row>
    <row r="1892" spans="1:14" ht="12.7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</row>
    <row r="1893" spans="1:14" ht="12.7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</row>
    <row r="1894" spans="1:14" ht="12.7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</row>
    <row r="1895" spans="1:14" ht="12.7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</row>
    <row r="1896" spans="1:14" ht="12.7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</row>
    <row r="1897" spans="1:14" ht="12.7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</row>
    <row r="1898" spans="1:14" ht="12.7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</row>
    <row r="1899" spans="1:14" ht="12.7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</row>
    <row r="1900" spans="1:14" ht="12.7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</row>
    <row r="1901" spans="1:14" ht="12.7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</row>
    <row r="1902" spans="1:14" ht="12.7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</row>
    <row r="1903" spans="1:14" ht="12.7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</row>
    <row r="1904" spans="1:14" ht="12.7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</row>
    <row r="1905" spans="1:14" ht="12.7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</row>
    <row r="1906" spans="1:14" ht="12.7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</row>
    <row r="1907" spans="1:14" ht="12.7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</row>
    <row r="1908" spans="1:14" ht="12.7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</row>
    <row r="1909" spans="1:14" ht="12.7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</row>
    <row r="1910" spans="1:14" ht="12.7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</row>
    <row r="1911" spans="1:14" ht="12.7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</row>
    <row r="1912" spans="1:14" ht="12.7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</row>
    <row r="1913" spans="1:14" ht="12.7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</row>
    <row r="1914" spans="1:14" ht="12.7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</row>
    <row r="1915" spans="1:14" ht="12.7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</row>
    <row r="1916" spans="1:14" ht="12.7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</row>
    <row r="1917" spans="1:14" ht="12.7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</row>
    <row r="1918" spans="1:14" ht="12.7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</row>
    <row r="1919" spans="1:14" ht="12.7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</row>
  </sheetData>
  <sheetProtection/>
  <dataValidations count="2">
    <dataValidation type="whole" allowBlank="1" showInputMessage="1" showErrorMessage="1" error="Must be between 1 and 200" sqref="E8">
      <formula1>1</formula1>
      <formula2>20000</formula2>
    </dataValidation>
    <dataValidation type="whole" allowBlank="1" showInputMessage="1" showErrorMessage="1" error="Must be between 1 and 120&#10;" sqref="G20 G21">
      <formula1>1</formula1>
      <formula2>120</formula2>
    </dataValidation>
  </dataValidations>
  <printOptions/>
  <pageMargins left="0.75" right="0.75" top="1" bottom="1" header="0.5" footer="0.5"/>
  <pageSetup horizontalDpi="300" verticalDpi="300" orientation="portrait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39.28125" style="0" bestFit="1" customWidth="1"/>
    <col min="2" max="2" width="13.8515625" style="0" customWidth="1"/>
    <col min="3" max="3" width="12.7109375" style="0" customWidth="1"/>
    <col min="4" max="4" width="14.140625" style="0" customWidth="1"/>
  </cols>
  <sheetData>
    <row r="1" ht="13.5" thickBot="1">
      <c r="A1" s="1" t="s">
        <v>0</v>
      </c>
    </row>
    <row r="2" spans="1:4" ht="26.25" thickBot="1">
      <c r="A2" s="2" t="s">
        <v>1</v>
      </c>
      <c r="B2" s="3" t="s">
        <v>2</v>
      </c>
      <c r="C2" s="3" t="s">
        <v>3</v>
      </c>
      <c r="D2" s="3" t="s">
        <v>4</v>
      </c>
    </row>
    <row r="3" spans="1:4" ht="13.5" thickBot="1">
      <c r="A3" s="4" t="s">
        <v>5</v>
      </c>
      <c r="B3" s="5" t="s">
        <v>6</v>
      </c>
      <c r="C3" s="6">
        <v>40</v>
      </c>
      <c r="D3" s="6">
        <v>480</v>
      </c>
    </row>
    <row r="4" spans="1:4" ht="13.5" thickBot="1">
      <c r="A4" s="4" t="s">
        <v>7</v>
      </c>
      <c r="B4" s="5"/>
      <c r="C4" s="6">
        <v>17</v>
      </c>
      <c r="D4" s="6">
        <v>204</v>
      </c>
    </row>
    <row r="5" spans="1:4" ht="60.75" thickBot="1">
      <c r="A5" s="7" t="s">
        <v>8</v>
      </c>
      <c r="B5" s="6">
        <v>120</v>
      </c>
      <c r="C5" s="6" t="s">
        <v>9</v>
      </c>
      <c r="D5" s="6">
        <v>480</v>
      </c>
    </row>
    <row r="6" spans="1:4" ht="13.5" thickBot="1">
      <c r="A6" s="4" t="s">
        <v>10</v>
      </c>
      <c r="B6" s="6">
        <v>2500</v>
      </c>
      <c r="C6" s="6">
        <v>69</v>
      </c>
      <c r="D6" s="6">
        <v>828</v>
      </c>
    </row>
    <row r="7" spans="1:4" ht="13.5" thickBot="1">
      <c r="A7" s="4" t="s">
        <v>11</v>
      </c>
      <c r="B7" s="6">
        <v>350</v>
      </c>
      <c r="C7" s="6">
        <v>10</v>
      </c>
      <c r="D7" s="6">
        <v>120</v>
      </c>
    </row>
    <row r="8" spans="1:4" ht="24.75" thickBot="1">
      <c r="A8" s="7" t="s">
        <v>12</v>
      </c>
      <c r="B8" s="5" t="s">
        <v>13</v>
      </c>
      <c r="C8" s="5"/>
      <c r="D8" s="5"/>
    </row>
    <row r="9" spans="1:4" ht="13.5" thickBot="1">
      <c r="A9" s="4" t="s">
        <v>14</v>
      </c>
      <c r="B9" s="6">
        <v>3140</v>
      </c>
      <c r="C9" s="6">
        <v>176</v>
      </c>
      <c r="D9" s="6">
        <v>2112</v>
      </c>
    </row>
    <row r="10" spans="1:3" ht="25.5">
      <c r="A10" s="8" t="s">
        <v>15</v>
      </c>
      <c r="B10" s="9"/>
      <c r="C10" s="8"/>
    </row>
    <row r="11" ht="12.75">
      <c r="B11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22" sqref="A22"/>
    </sheetView>
  </sheetViews>
  <sheetFormatPr defaultColWidth="9.140625" defaultRowHeight="12.75"/>
  <cols>
    <col min="1" max="1" width="15.00390625" style="13" customWidth="1"/>
    <col min="2" max="2" width="36.28125" style="13" customWidth="1"/>
    <col min="3" max="3" width="12.28125" style="13" customWidth="1"/>
    <col min="4" max="4" width="20.7109375" style="13" customWidth="1"/>
    <col min="5" max="5" width="16.421875" style="13" customWidth="1"/>
    <col min="6" max="6" width="13.57421875" style="13" bestFit="1" customWidth="1"/>
    <col min="7" max="16384" width="8.7109375" style="13" customWidth="1"/>
  </cols>
  <sheetData>
    <row r="1" spans="1:5" ht="12.75">
      <c r="A1" s="11" t="s">
        <v>16</v>
      </c>
      <c r="B1" s="12" t="s">
        <v>17</v>
      </c>
      <c r="C1" s="13" t="s">
        <v>18</v>
      </c>
      <c r="D1" s="11" t="s">
        <v>19</v>
      </c>
      <c r="E1" t="s">
        <v>20</v>
      </c>
    </row>
    <row r="2" spans="1:5" ht="12.75">
      <c r="A2" s="14" t="s">
        <v>21</v>
      </c>
      <c r="B2" s="15" t="s">
        <v>22</v>
      </c>
      <c r="C2" s="13" t="s">
        <v>23</v>
      </c>
      <c r="D2" s="14" t="s">
        <v>24</v>
      </c>
      <c r="E2" s="13" t="s">
        <v>25</v>
      </c>
    </row>
    <row r="3" spans="1:4" ht="12.75">
      <c r="A3" s="14" t="s">
        <v>26</v>
      </c>
      <c r="B3" s="15" t="s">
        <v>27</v>
      </c>
      <c r="D3" s="14" t="s">
        <v>28</v>
      </c>
    </row>
    <row r="4" spans="1:4" ht="12.75">
      <c r="A4" s="14" t="s">
        <v>29</v>
      </c>
      <c r="B4" s="15" t="s">
        <v>30</v>
      </c>
      <c r="D4" s="14" t="s">
        <v>31</v>
      </c>
    </row>
    <row r="5" spans="1:4" ht="12.75">
      <c r="A5" s="14" t="s">
        <v>32</v>
      </c>
      <c r="B5" s="15" t="s">
        <v>33</v>
      </c>
      <c r="D5" s="14" t="s">
        <v>34</v>
      </c>
    </row>
    <row r="6" spans="1:4" ht="12.75">
      <c r="A6" s="14" t="s">
        <v>35</v>
      </c>
      <c r="B6" s="15" t="s">
        <v>36</v>
      </c>
      <c r="D6" s="14" t="s">
        <v>37</v>
      </c>
    </row>
    <row r="7" spans="1:4" ht="12.75">
      <c r="A7" s="14" t="s">
        <v>38</v>
      </c>
      <c r="B7" s="15" t="s">
        <v>39</v>
      </c>
      <c r="D7" s="14" t="s">
        <v>40</v>
      </c>
    </row>
    <row r="8" spans="1:4" ht="12.75">
      <c r="A8" s="14" t="s">
        <v>41</v>
      </c>
      <c r="B8" s="15" t="s">
        <v>42</v>
      </c>
      <c r="D8" s="14" t="s">
        <v>43</v>
      </c>
    </row>
    <row r="9" spans="1:4" ht="12.75">
      <c r="A9" s="14" t="s">
        <v>44</v>
      </c>
      <c r="B9" s="15" t="s">
        <v>45</v>
      </c>
      <c r="D9" s="14" t="s">
        <v>46</v>
      </c>
    </row>
    <row r="10" spans="1:4" ht="12.75">
      <c r="A10" s="14" t="s">
        <v>47</v>
      </c>
      <c r="B10" s="15" t="s">
        <v>48</v>
      </c>
      <c r="D10" s="14" t="s">
        <v>49</v>
      </c>
    </row>
    <row r="11" spans="1:4" ht="12.75">
      <c r="A11" s="14" t="s">
        <v>50</v>
      </c>
      <c r="D11" s="14" t="s">
        <v>51</v>
      </c>
    </row>
    <row r="12" spans="1:4" ht="12.75">
      <c r="A12" s="14" t="s">
        <v>52</v>
      </c>
      <c r="D12" s="14" t="s">
        <v>53</v>
      </c>
    </row>
    <row r="13" spans="1:4" ht="12.75">
      <c r="A13" s="14" t="s">
        <v>54</v>
      </c>
      <c r="D13" s="14" t="s">
        <v>55</v>
      </c>
    </row>
    <row r="14" spans="1:4" ht="12.75">
      <c r="A14" s="14" t="s">
        <v>56</v>
      </c>
      <c r="D14" s="14" t="s">
        <v>57</v>
      </c>
    </row>
    <row r="15" spans="1:4" ht="12.75">
      <c r="A15" s="14" t="s">
        <v>58</v>
      </c>
      <c r="D15" s="14" t="s">
        <v>59</v>
      </c>
    </row>
    <row r="16" spans="1:4" ht="12.75">
      <c r="A16" s="14" t="s">
        <v>60</v>
      </c>
      <c r="D16" s="14" t="s">
        <v>61</v>
      </c>
    </row>
    <row r="17" spans="1:4" ht="12.75">
      <c r="A17" s="14" t="s">
        <v>62</v>
      </c>
      <c r="D17" s="14" t="s">
        <v>63</v>
      </c>
    </row>
    <row r="18" spans="1:4" ht="12.75">
      <c r="A18" s="14" t="s">
        <v>64</v>
      </c>
      <c r="D18" s="14" t="s">
        <v>65</v>
      </c>
    </row>
    <row r="19" spans="1:4" ht="12.75">
      <c r="A19" s="14" t="s">
        <v>66</v>
      </c>
      <c r="D19" s="14" t="s">
        <v>67</v>
      </c>
    </row>
    <row r="20" spans="1:4" ht="12.75">
      <c r="A20" s="14" t="s">
        <v>68</v>
      </c>
      <c r="D20" s="14" t="s">
        <v>69</v>
      </c>
    </row>
    <row r="21" spans="1:4" ht="12.75">
      <c r="A21" s="14" t="s">
        <v>70</v>
      </c>
      <c r="D21" s="14" t="s">
        <v>71</v>
      </c>
    </row>
    <row r="22" spans="1:4" ht="12.75">
      <c r="A22" s="14" t="s">
        <v>72</v>
      </c>
      <c r="D22" s="14" t="s">
        <v>73</v>
      </c>
    </row>
    <row r="23" spans="1:4" ht="12.75">
      <c r="A23" s="16"/>
      <c r="D23" s="14"/>
    </row>
    <row r="24" spans="1:4" ht="12.75">
      <c r="A24" s="16">
        <v>5</v>
      </c>
      <c r="D24" s="14"/>
    </row>
    <row r="25" spans="1:4" ht="12.75">
      <c r="A25" s="16">
        <v>2</v>
      </c>
      <c r="D25" s="14"/>
    </row>
    <row r="26" spans="1:4" ht="12.75">
      <c r="A26" s="16" t="b">
        <v>1</v>
      </c>
      <c r="D26" s="14"/>
    </row>
    <row r="27" spans="1:4" ht="12.75">
      <c r="A27" s="13">
        <f>IF(A26,300,0)</f>
        <v>300</v>
      </c>
      <c r="D27" s="14" t="s">
        <v>74</v>
      </c>
    </row>
    <row r="28" spans="1:4" ht="12.75">
      <c r="A28" s="13">
        <v>1</v>
      </c>
      <c r="D28" s="14" t="s">
        <v>75</v>
      </c>
    </row>
    <row r="31" spans="1:6" ht="12.75">
      <c r="A31" s="13" t="s">
        <v>76</v>
      </c>
      <c r="E31" s="13" t="s">
        <v>77</v>
      </c>
      <c r="F31" s="13" t="s">
        <v>78</v>
      </c>
    </row>
    <row r="32" spans="1:6" ht="12.75">
      <c r="A32" s="17">
        <v>1</v>
      </c>
      <c r="B32" s="13" t="s">
        <v>79</v>
      </c>
      <c r="C32" s="13">
        <v>105</v>
      </c>
      <c r="D32" s="13">
        <v>138</v>
      </c>
      <c r="E32" s="13">
        <f>(D32+C32)/2</f>
        <v>121.5</v>
      </c>
      <c r="F32" s="13">
        <v>82</v>
      </c>
    </row>
    <row r="33" spans="1:6" ht="12.75">
      <c r="A33" s="17">
        <v>2</v>
      </c>
      <c r="B33" s="13" t="s">
        <v>80</v>
      </c>
      <c r="C33" s="13">
        <v>50</v>
      </c>
      <c r="D33" s="13">
        <v>59</v>
      </c>
      <c r="E33" s="13">
        <f aca="true" t="shared" si="0" ref="E33:E41">(D33+C33)/2</f>
        <v>54.5</v>
      </c>
      <c r="F33" s="13">
        <v>40</v>
      </c>
    </row>
    <row r="34" spans="1:6" ht="12.75">
      <c r="A34" s="17">
        <v>3</v>
      </c>
      <c r="B34" s="13" t="s">
        <v>81</v>
      </c>
      <c r="C34" s="13">
        <v>85</v>
      </c>
      <c r="D34" s="13">
        <v>88</v>
      </c>
      <c r="E34" s="13">
        <f t="shared" si="0"/>
        <v>86.5</v>
      </c>
      <c r="F34" s="13">
        <v>85</v>
      </c>
    </row>
    <row r="35" spans="1:6" ht="12.75">
      <c r="A35" s="17">
        <v>4</v>
      </c>
      <c r="B35" s="13" t="s">
        <v>82</v>
      </c>
      <c r="C35" s="13">
        <v>105</v>
      </c>
      <c r="D35" s="13">
        <v>131</v>
      </c>
      <c r="E35" s="13">
        <f t="shared" si="0"/>
        <v>118</v>
      </c>
      <c r="F35" s="13">
        <v>105</v>
      </c>
    </row>
    <row r="36" spans="1:6" ht="12.75">
      <c r="A36" s="17">
        <v>5</v>
      </c>
      <c r="B36" s="13" t="s">
        <v>83</v>
      </c>
      <c r="C36" s="13">
        <v>125</v>
      </c>
      <c r="D36" s="13">
        <v>140</v>
      </c>
      <c r="E36" s="13">
        <f t="shared" si="0"/>
        <v>132.5</v>
      </c>
      <c r="F36" s="13">
        <v>125</v>
      </c>
    </row>
    <row r="37" spans="1:6" ht="12.75">
      <c r="A37" s="17">
        <v>6</v>
      </c>
      <c r="B37" s="13" t="s">
        <v>84</v>
      </c>
      <c r="C37" s="13">
        <v>50</v>
      </c>
      <c r="D37" s="13">
        <v>52</v>
      </c>
      <c r="E37" s="13">
        <f t="shared" si="0"/>
        <v>51</v>
      </c>
      <c r="F37" s="13">
        <v>50</v>
      </c>
    </row>
    <row r="38" spans="1:6" ht="12.75">
      <c r="A38" s="17">
        <v>7</v>
      </c>
      <c r="B38" s="13" t="s">
        <v>85</v>
      </c>
      <c r="C38" s="13">
        <v>60</v>
      </c>
      <c r="D38" s="13">
        <v>66</v>
      </c>
      <c r="E38" s="13">
        <f t="shared" si="0"/>
        <v>63</v>
      </c>
      <c r="F38" s="13">
        <v>60</v>
      </c>
    </row>
    <row r="39" spans="1:6" ht="12.75">
      <c r="A39" s="17">
        <v>8</v>
      </c>
      <c r="B39" s="13" t="s">
        <v>86</v>
      </c>
      <c r="C39" s="13">
        <v>167</v>
      </c>
      <c r="D39" s="13">
        <v>193</v>
      </c>
      <c r="E39" s="13">
        <f t="shared" si="0"/>
        <v>180</v>
      </c>
      <c r="F39" s="13">
        <v>167</v>
      </c>
    </row>
    <row r="40" spans="1:6" ht="12.75">
      <c r="A40" s="17">
        <v>9</v>
      </c>
      <c r="B40" s="13" t="s">
        <v>87</v>
      </c>
      <c r="C40" s="13">
        <v>115</v>
      </c>
      <c r="D40" s="13">
        <v>154</v>
      </c>
      <c r="E40" s="13">
        <f t="shared" si="0"/>
        <v>134.5</v>
      </c>
      <c r="F40" s="13">
        <v>115</v>
      </c>
    </row>
    <row r="41" spans="1:6" ht="12.75">
      <c r="A41" s="17">
        <v>10</v>
      </c>
      <c r="B41" s="13" t="s">
        <v>88</v>
      </c>
      <c r="C41" s="13">
        <v>70</v>
      </c>
      <c r="D41" s="13">
        <v>79</v>
      </c>
      <c r="E41" s="13">
        <f t="shared" si="0"/>
        <v>74.5</v>
      </c>
      <c r="F41" s="13">
        <v>70</v>
      </c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Russell</cp:lastModifiedBy>
  <dcterms:created xsi:type="dcterms:W3CDTF">2003-11-19T05:12:36Z</dcterms:created>
  <dcterms:modified xsi:type="dcterms:W3CDTF">2003-11-22T22:16:39Z</dcterms:modified>
  <cp:category/>
  <cp:version/>
  <cp:contentType/>
  <cp:contentStatus/>
</cp:coreProperties>
</file>